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0" windowWidth="15480" windowHeight="10905"/>
  </bookViews>
  <sheets>
    <sheet name="FT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I7" i="1"/>
  <c r="L7" i="1"/>
  <c r="E17" i="1"/>
  <c r="G17" i="1"/>
  <c r="L18" i="1"/>
  <c r="E15" i="1"/>
  <c r="G15" i="1"/>
  <c r="L16" i="1"/>
  <c r="E13" i="1"/>
  <c r="G13" i="1"/>
  <c r="L14" i="1"/>
  <c r="E11" i="1"/>
  <c r="G11" i="1"/>
  <c r="L12" i="1"/>
  <c r="E9" i="1"/>
  <c r="G9" i="1"/>
  <c r="L10" i="1"/>
  <c r="L8" i="1"/>
  <c r="M7" i="1"/>
  <c r="I13" i="1"/>
  <c r="M13" i="1"/>
  <c r="L13" i="1"/>
  <c r="I11" i="1"/>
  <c r="L11" i="1"/>
  <c r="M11" i="1"/>
  <c r="I9" i="1"/>
  <c r="M9" i="1"/>
  <c r="L9" i="1"/>
  <c r="I17" i="1"/>
  <c r="L17" i="1"/>
  <c r="I15" i="1"/>
  <c r="M15" i="1"/>
  <c r="L15" i="1"/>
  <c r="M17" i="1"/>
</calcChain>
</file>

<file path=xl/sharedStrings.xml><?xml version="1.0" encoding="utf-8"?>
<sst xmlns="http://schemas.openxmlformats.org/spreadsheetml/2006/main" count="44" uniqueCount="31">
  <si>
    <t>本</t>
    <rPh sb="0" eb="1">
      <t>ホン</t>
    </rPh>
    <phoneticPr fontId="2"/>
  </si>
  <si>
    <t>定尺ｺｰﾄﾞ</t>
    <rPh sb="0" eb="1">
      <t>テイ</t>
    </rPh>
    <rPh sb="1" eb="2">
      <t>シャク</t>
    </rPh>
    <phoneticPr fontId="2"/>
  </si>
  <si>
    <t>必要本数</t>
    <rPh sb="0" eb="2">
      <t>ヒツヨウ</t>
    </rPh>
    <rPh sb="2" eb="4">
      <t>ホンスウ</t>
    </rPh>
    <phoneticPr fontId="2"/>
  </si>
  <si>
    <t>3m定尺
ﾘﾝｸ数</t>
    <rPh sb="2" eb="3">
      <t>テイ</t>
    </rPh>
    <rPh sb="3" eb="4">
      <t>シャク</t>
    </rPh>
    <rPh sb="8" eb="9">
      <t>スウ</t>
    </rPh>
    <phoneticPr fontId="2"/>
  </si>
  <si>
    <t>25-T3</t>
    <phoneticPr fontId="2"/>
  </si>
  <si>
    <t>35-T3</t>
    <phoneticPr fontId="2"/>
  </si>
  <si>
    <t>40-T3</t>
    <phoneticPr fontId="2"/>
  </si>
  <si>
    <t>50-T3</t>
    <phoneticPr fontId="2"/>
  </si>
  <si>
    <t>60-T</t>
    <phoneticPr fontId="2"/>
  </si>
  <si>
    <t>80-RPT</t>
    <phoneticPr fontId="2"/>
  </si>
  <si>
    <t>ご注文（例）</t>
    <rPh sb="1" eb="3">
      <t>チュウモン</t>
    </rPh>
    <rPh sb="4" eb="5">
      <t>レイ</t>
    </rPh>
    <phoneticPr fontId="2"/>
  </si>
  <si>
    <t>とご注文下さい。</t>
    <rPh sb="2" eb="4">
      <t>チュウモン</t>
    </rPh>
    <rPh sb="4" eb="5">
      <t>クダ</t>
    </rPh>
    <phoneticPr fontId="2"/>
  </si>
  <si>
    <t>320　(リンク）</t>
    <phoneticPr fontId="2"/>
  </si>
  <si>
    <t>No.40</t>
    <phoneticPr fontId="2"/>
  </si>
  <si>
    <t>ＦＴ（フィットリンクローラチエーン）簡易変換表</t>
    <rPh sb="18" eb="20">
      <t>カンイ</t>
    </rPh>
    <rPh sb="20" eb="22">
      <t>ヘンカン</t>
    </rPh>
    <rPh sb="22" eb="23">
      <t>ヒョウ</t>
    </rPh>
    <phoneticPr fontId="2"/>
  </si>
  <si>
    <t>No.40</t>
    <phoneticPr fontId="2"/>
  </si>
  <si>
    <t>321　(リンク）</t>
    <phoneticPr fontId="2"/>
  </si>
  <si>
    <t>40-T3   1本　/　 FT40-80J   1本</t>
    <rPh sb="9" eb="10">
      <t>ホン</t>
    </rPh>
    <rPh sb="26" eb="27">
      <t>ホン</t>
    </rPh>
    <phoneticPr fontId="2"/>
  </si>
  <si>
    <t>40-T3   1本　/   FT40-80J   1本　/　40-OL  1ｹ</t>
    <rPh sb="9" eb="10">
      <t>ホン</t>
    </rPh>
    <rPh sb="27" eb="28">
      <t>ホン</t>
    </rPh>
    <phoneticPr fontId="2"/>
  </si>
  <si>
    <t>公開中</t>
    <rPh sb="0" eb="3">
      <t>コウカイチュウ</t>
    </rPh>
    <phoneticPr fontId="2"/>
  </si>
  <si>
    <t>　　2～318リンク</t>
    <phoneticPr fontId="2"/>
  </si>
  <si>
    <t>　　2～190リンク</t>
    <phoneticPr fontId="2"/>
  </si>
  <si>
    <t>　　2～238リンク</t>
    <phoneticPr fontId="2"/>
  </si>
  <si>
    <t>　　2～478リンク</t>
    <phoneticPr fontId="2"/>
  </si>
  <si>
    <t>　　2～158リンク</t>
    <phoneticPr fontId="2"/>
  </si>
  <si>
    <t>　　2～118リンク</t>
    <phoneticPr fontId="2"/>
  </si>
  <si>
    <t>鉄チェーン</t>
    <rPh sb="0" eb="1">
      <t>テツ</t>
    </rPh>
    <phoneticPr fontId="2"/>
  </si>
  <si>
    <r>
      <t xml:space="preserve">必要リンク数
</t>
    </r>
    <r>
      <rPr>
        <b/>
        <sz val="10"/>
        <color indexed="10"/>
        <rFont val="ＭＳ Ｐゴシック"/>
        <family val="3"/>
        <charset val="128"/>
      </rPr>
      <t>(ﾘﾝｸ数 入力）</t>
    </r>
    <rPh sb="0" eb="2">
      <t>ヒツヨウ</t>
    </rPh>
    <rPh sb="5" eb="6">
      <t>スウ</t>
    </rPh>
    <rPh sb="11" eb="12">
      <t>スウ</t>
    </rPh>
    <rPh sb="13" eb="15">
      <t>ニュウリョク</t>
    </rPh>
    <phoneticPr fontId="2"/>
  </si>
  <si>
    <t>ﾁｪｰﾝ№</t>
    <phoneticPr fontId="2"/>
  </si>
  <si>
    <t>FTﾁｪｰﾝｺｰﾄﾞ</t>
    <phoneticPr fontId="2"/>
  </si>
  <si>
    <r>
      <t xml:space="preserve">（定尺コード）　　　　　(ＦＴﾁｪｰﾝｺｰﾄﾞ）　　　　   </t>
    </r>
    <r>
      <rPr>
        <sz val="11"/>
        <rFont val="ＭＳ Ｐゴシック"/>
        <family val="3"/>
        <charset val="128"/>
      </rPr>
      <t>　ＯＬ(ｵﾌｾｯﾄ）</t>
    </r>
    <rPh sb="1" eb="2">
      <t>テイ</t>
    </rPh>
    <rPh sb="2" eb="3">
      <t>シャク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</si>
</sst>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41"/>
      <name val="ＭＳ Ｐゴシック"/>
      <family val="3"/>
      <charset val="128"/>
    </font>
    <font>
      <b/>
      <sz val="8"/>
      <color indexed="41"/>
      <name val="ＭＳ Ｐゴシック"/>
      <family val="3"/>
      <charset val="128"/>
    </font>
    <font>
      <b/>
      <sz val="16"/>
      <color indexed="41"/>
      <name val="ＭＳ Ｐゴシック"/>
      <family val="3"/>
      <charset val="128"/>
    </font>
    <font>
      <sz val="8"/>
      <color indexed="41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 style="medium">
        <color indexed="22"/>
      </right>
      <top style="thin">
        <color indexed="64"/>
      </top>
      <bottom style="medium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right" vertical="center"/>
    </xf>
    <xf numFmtId="0" fontId="12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6" fillId="2" borderId="0" xfId="0" applyFont="1" applyFill="1" applyBorder="1" applyAlignment="1">
      <alignment horizontal="left" vertical="top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right" vertical="center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2" fillId="6" borderId="12" xfId="0" applyFont="1" applyFill="1" applyBorder="1" applyAlignment="1">
      <alignment horizontal="right" vertical="center"/>
    </xf>
    <xf numFmtId="0" fontId="23" fillId="6" borderId="1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 shrinkToFit="1"/>
    </xf>
    <xf numFmtId="0" fontId="3" fillId="4" borderId="0" xfId="0" applyFont="1" applyFill="1" applyBorder="1" applyAlignment="1">
      <alignment horizontal="righ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24" fillId="7" borderId="10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</xdr:row>
          <xdr:rowOff>28575</xdr:rowOff>
        </xdr:from>
        <xdr:to>
          <xdr:col>18</xdr:col>
          <xdr:colOff>0</xdr:colOff>
          <xdr:row>4</xdr:row>
          <xdr:rowOff>295275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122414</xdr:colOff>
      <xdr:row>2</xdr:row>
      <xdr:rowOff>98778</xdr:rowOff>
    </xdr:from>
    <xdr:to>
      <xdr:col>23</xdr:col>
      <xdr:colOff>115359</xdr:colOff>
      <xdr:row>4</xdr:row>
      <xdr:rowOff>296334</xdr:rowOff>
    </xdr:to>
    <xdr:sp macro="" textlink="">
      <xdr:nvSpPr>
        <xdr:cNvPr id="4" name="正方形/長方形 3"/>
        <xdr:cNvSpPr/>
      </xdr:nvSpPr>
      <xdr:spPr bwMode="auto">
        <a:xfrm>
          <a:off x="7641167" y="218722"/>
          <a:ext cx="1820334" cy="522112"/>
        </a:xfrm>
        <a:prstGeom prst="rect">
          <a:avLst/>
        </a:prstGeom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style>
        <a:lnRef idx="0">
          <a:scrgbClr r="0" g="0" b="0"/>
        </a:lnRef>
        <a:fillRef idx="1003">
          <a:schemeClr val="lt2"/>
        </a:fillRef>
        <a:effectRef idx="0">
          <a:scrgbClr r="0" g="0" b="0"/>
        </a:effectRef>
        <a:fontRef idx="major"/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accent2">
                  <a:lumMod val="50000"/>
                </a:schemeClr>
              </a:solidFill>
            </a:rPr>
            <a:t>　材質：鉄</a:t>
          </a:r>
          <a:endParaRPr kumimoji="1" lang="en-US" altLang="ja-JP" sz="1400">
            <a:solidFill>
              <a:schemeClr val="accent2">
                <a:lumMod val="50000"/>
              </a:schemeClr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accent2">
                  <a:lumMod val="50000"/>
                </a:schemeClr>
              </a:solidFill>
            </a:rPr>
            <a:t>　　　　　バージョン</a:t>
          </a:r>
        </a:p>
      </xdr:txBody>
    </xdr:sp>
    <xdr:clientData/>
  </xdr:twoCellAnchor>
  <xdr:twoCellAnchor>
    <xdr:from>
      <xdr:col>18</xdr:col>
      <xdr:colOff>94187</xdr:colOff>
      <xdr:row>6</xdr:row>
      <xdr:rowOff>51858</xdr:rowOff>
    </xdr:from>
    <xdr:to>
      <xdr:col>22</xdr:col>
      <xdr:colOff>369767</xdr:colOff>
      <xdr:row>11</xdr:row>
      <xdr:rowOff>49372</xdr:rowOff>
    </xdr:to>
    <xdr:sp macro="" textlink="">
      <xdr:nvSpPr>
        <xdr:cNvPr id="2" name="正方形/長方形 1"/>
        <xdr:cNvSpPr/>
      </xdr:nvSpPr>
      <xdr:spPr bwMode="auto">
        <a:xfrm>
          <a:off x="7612940" y="1023055"/>
          <a:ext cx="1672171" cy="1488724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400">
            <a:solidFill>
              <a:srgbClr val="C00000"/>
            </a:solidFill>
          </a:endParaRPr>
        </a:p>
        <a:p>
          <a:pPr algn="l"/>
          <a:r>
            <a:rPr kumimoji="1" lang="ja-JP" altLang="en-US" sz="1000">
              <a:solidFill>
                <a:srgbClr val="C00000"/>
              </a:solidFill>
            </a:rPr>
            <a:t>　</a:t>
          </a:r>
          <a:r>
            <a:rPr kumimoji="1" lang="en-US" altLang="ja-JP" sz="1000">
              <a:solidFill>
                <a:srgbClr val="C00000"/>
              </a:solidFill>
            </a:rPr>
            <a:t>&lt; </a:t>
          </a:r>
          <a:r>
            <a:rPr kumimoji="1" lang="ja-JP" altLang="en-US" sz="1000">
              <a:solidFill>
                <a:srgbClr val="C00000"/>
              </a:solidFill>
            </a:rPr>
            <a:t>補足説明 </a:t>
          </a:r>
          <a:r>
            <a:rPr kumimoji="1" lang="en-US" altLang="ja-JP" sz="1000">
              <a:solidFill>
                <a:srgbClr val="C00000"/>
              </a:solidFill>
            </a:rPr>
            <a:t>&gt;</a:t>
          </a:r>
        </a:p>
        <a:p>
          <a:pPr algn="l"/>
          <a:r>
            <a:rPr kumimoji="1" lang="ja-JP" altLang="en-US" sz="1000">
              <a:solidFill>
                <a:srgbClr val="C00000"/>
              </a:solidFill>
            </a:rPr>
            <a:t>　ﾁｪｰﾝ</a:t>
          </a:r>
          <a:r>
            <a:rPr kumimoji="1" lang="en-US" altLang="ja-JP" sz="1000">
              <a:solidFill>
                <a:srgbClr val="C00000"/>
              </a:solidFill>
            </a:rPr>
            <a:t>No.25</a:t>
          </a:r>
          <a:r>
            <a:rPr kumimoji="1" lang="ja-JP" altLang="en-US" sz="1000" baseline="0">
              <a:solidFill>
                <a:srgbClr val="C00000"/>
              </a:solidFill>
            </a:rPr>
            <a:t> の ｵﾌｾｯﾄﾘﾝｸは</a:t>
          </a:r>
          <a:endParaRPr kumimoji="1" lang="en-US" altLang="ja-JP" sz="1000" baseline="0">
            <a:solidFill>
              <a:srgbClr val="C00000"/>
            </a:solidFill>
          </a:endParaRPr>
        </a:p>
        <a:p>
          <a:pPr algn="l"/>
          <a:r>
            <a:rPr kumimoji="1" lang="ja-JP" altLang="en-US" sz="1000" baseline="0">
              <a:solidFill>
                <a:srgbClr val="C00000"/>
              </a:solidFill>
            </a:rPr>
            <a:t>　</a:t>
          </a:r>
          <a:r>
            <a:rPr kumimoji="1" lang="en-US" altLang="ja-JP" sz="1000" baseline="0">
              <a:solidFill>
                <a:srgbClr val="C00000"/>
              </a:solidFill>
            </a:rPr>
            <a:t>2</a:t>
          </a:r>
          <a:r>
            <a:rPr kumimoji="1" lang="ja-JP" altLang="en-US" sz="1000" baseline="0">
              <a:solidFill>
                <a:srgbClr val="C00000"/>
              </a:solidFill>
            </a:rPr>
            <a:t>（ﾂｰ）ﾋﾟｯﾁｵﾌｾｯﾄﾘﾝｸ に</a:t>
          </a:r>
        </a:p>
        <a:p>
          <a:pPr algn="l"/>
          <a:r>
            <a:rPr kumimoji="1" lang="ja-JP" altLang="en-US" sz="1000" baseline="0">
              <a:solidFill>
                <a:srgbClr val="C00000"/>
              </a:solidFill>
            </a:rPr>
            <a:t>　なっており、ｵﾌｾｯﾄﾘﾝｸ</a:t>
          </a:r>
        </a:p>
        <a:p>
          <a:pPr algn="l"/>
          <a:r>
            <a:rPr kumimoji="1" lang="ja-JP" altLang="en-US" sz="1000" baseline="0">
              <a:solidFill>
                <a:srgbClr val="C00000"/>
              </a:solidFill>
            </a:rPr>
            <a:t>　</a:t>
          </a:r>
          <a:r>
            <a:rPr kumimoji="1" lang="en-US" altLang="ja-JP" sz="1000" baseline="0">
              <a:solidFill>
                <a:srgbClr val="C00000"/>
              </a:solidFill>
            </a:rPr>
            <a:t>1</a:t>
          </a:r>
          <a:r>
            <a:rPr kumimoji="1" lang="ja-JP" altLang="en-US" sz="1000" baseline="0">
              <a:solidFill>
                <a:srgbClr val="C00000"/>
              </a:solidFill>
            </a:rPr>
            <a:t>つで</a:t>
          </a:r>
        </a:p>
        <a:p>
          <a:pPr algn="l"/>
          <a:r>
            <a:rPr kumimoji="1" lang="ja-JP" altLang="en-US" sz="1000" baseline="0">
              <a:solidFill>
                <a:srgbClr val="C00000"/>
              </a:solidFill>
            </a:rPr>
            <a:t>　</a:t>
          </a:r>
          <a:r>
            <a:rPr kumimoji="1" lang="en-US" altLang="ja-JP" sz="1000" baseline="0">
              <a:solidFill>
                <a:srgbClr val="C00000"/>
              </a:solidFill>
            </a:rPr>
            <a:t>2</a:t>
          </a:r>
          <a:r>
            <a:rPr kumimoji="1" lang="ja-JP" altLang="en-US" sz="1000" baseline="0">
              <a:solidFill>
                <a:srgbClr val="C00000"/>
              </a:solidFill>
            </a:rPr>
            <a:t>ﾘﾝｸ に</a:t>
          </a:r>
        </a:p>
        <a:p>
          <a:pPr algn="l"/>
          <a:r>
            <a:rPr kumimoji="1" lang="ja-JP" altLang="en-US" sz="1000" baseline="0">
              <a:solidFill>
                <a:srgbClr val="C00000"/>
              </a:solidFill>
            </a:rPr>
            <a:t>　なります。</a:t>
          </a:r>
        </a:p>
      </xdr:txBody>
    </xdr:sp>
    <xdr:clientData/>
  </xdr:twoCellAnchor>
  <xdr:twoCellAnchor editAs="oneCell">
    <xdr:from>
      <xdr:col>19</xdr:col>
      <xdr:colOff>400050</xdr:colOff>
      <xdr:row>7</xdr:row>
      <xdr:rowOff>57150</xdr:rowOff>
    </xdr:from>
    <xdr:to>
      <xdr:col>23</xdr:col>
      <xdr:colOff>19050</xdr:colOff>
      <xdr:row>12</xdr:row>
      <xdr:rowOff>28575</xdr:rowOff>
    </xdr:to>
    <xdr:pic>
      <xdr:nvPicPr>
        <xdr:cNvPr id="1080" name="図 5" descr="KCM 25 O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438275"/>
          <a:ext cx="13430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76200</xdr:colOff>
      <xdr:row>12</xdr:row>
      <xdr:rowOff>76200</xdr:rowOff>
    </xdr:from>
    <xdr:to>
      <xdr:col>22</xdr:col>
      <xdr:colOff>123825</xdr:colOff>
      <xdr:row>16</xdr:row>
      <xdr:rowOff>219075</xdr:rowOff>
    </xdr:to>
    <xdr:pic>
      <xdr:nvPicPr>
        <xdr:cNvPr id="1081" name="図 7" descr="ﾌｨｯﾄﾘﾝｸ 40-28L(JLﾂｷ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2733675"/>
          <a:ext cx="13335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230715</xdr:colOff>
      <xdr:row>16</xdr:row>
      <xdr:rowOff>232835</xdr:rowOff>
    </xdr:from>
    <xdr:to>
      <xdr:col>22</xdr:col>
      <xdr:colOff>412006</xdr:colOff>
      <xdr:row>18</xdr:row>
      <xdr:rowOff>105835</xdr:rowOff>
    </xdr:to>
    <xdr:sp macro="" textlink="">
      <xdr:nvSpPr>
        <xdr:cNvPr id="3" name="正方形/長方形 2"/>
        <xdr:cNvSpPr/>
      </xdr:nvSpPr>
      <xdr:spPr bwMode="auto">
        <a:xfrm>
          <a:off x="7979832" y="3965224"/>
          <a:ext cx="1347611" cy="45155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ﾌｨｯﾄﾘﾝｸﾛｰﾗﾁｪｰﾝ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ｲﾒｰｼﾞ写真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6"/>
  <sheetViews>
    <sheetView tabSelected="1" zoomScale="90" zoomScaleNormal="90" workbookViewId="0">
      <selection activeCell="Y1" sqref="Y1"/>
    </sheetView>
  </sheetViews>
  <sheetFormatPr defaultRowHeight="12" x14ac:dyDescent="0.15"/>
  <cols>
    <col min="1" max="1" width="3.875" style="1" customWidth="1"/>
    <col min="2" max="2" width="2.75" style="1" customWidth="1"/>
    <col min="3" max="3" width="7.625" style="1" customWidth="1"/>
    <col min="4" max="4" width="5.875" style="1" bestFit="1" customWidth="1"/>
    <col min="5" max="5" width="2.375" style="1" customWidth="1"/>
    <col min="6" max="6" width="13.125" style="1" customWidth="1"/>
    <col min="7" max="7" width="3.625" style="1" customWidth="1"/>
    <col min="8" max="8" width="11.125" style="1" customWidth="1"/>
    <col min="9" max="9" width="8" style="1" bestFit="1" customWidth="1"/>
    <col min="10" max="10" width="3.125" style="1" bestFit="1" customWidth="1"/>
    <col min="11" max="11" width="2.625" style="1" customWidth="1"/>
    <col min="12" max="12" width="15" style="1" customWidth="1"/>
    <col min="13" max="13" width="7.625" style="1" customWidth="1"/>
    <col min="14" max="15" width="3.5" style="1" customWidth="1"/>
    <col min="16" max="18" width="4.625" style="1" customWidth="1"/>
    <col min="19" max="19" width="3.5" style="1" customWidth="1"/>
    <col min="20" max="22" width="5.625" style="1" customWidth="1"/>
    <col min="23" max="23" width="5.75" style="1" customWidth="1"/>
    <col min="24" max="24" width="3.75" style="1" customWidth="1"/>
    <col min="25" max="16384" width="9" style="1"/>
  </cols>
  <sheetData>
    <row r="1" spans="1:27" ht="3.75" customHeight="1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7" ht="6" customHeight="1" x14ac:dyDescent="0.15">
      <c r="A2" s="16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  <c r="X2" s="16"/>
    </row>
    <row r="3" spans="1:27" ht="23.25" customHeight="1" thickBot="1" x14ac:dyDescent="0.2">
      <c r="A3" s="16"/>
      <c r="B3" s="7"/>
      <c r="C3" s="2"/>
      <c r="D3" s="63" t="s">
        <v>14</v>
      </c>
      <c r="E3" s="63"/>
      <c r="F3" s="63"/>
      <c r="G3" s="63"/>
      <c r="H3" s="63"/>
      <c r="I3" s="63"/>
      <c r="J3" s="63"/>
      <c r="K3" s="63"/>
      <c r="L3" s="63"/>
      <c r="M3" s="64"/>
      <c r="N3" s="2"/>
      <c r="O3" s="2"/>
      <c r="P3" s="2"/>
      <c r="Q3" s="2"/>
      <c r="R3" s="2"/>
      <c r="S3" s="2"/>
      <c r="T3" s="2"/>
      <c r="U3" s="2"/>
      <c r="V3" s="2"/>
      <c r="W3" s="8"/>
      <c r="X3" s="16"/>
    </row>
    <row r="4" spans="1:27" ht="3" customHeight="1" x14ac:dyDescent="0.15">
      <c r="A4" s="16"/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8"/>
      <c r="X4" s="16"/>
    </row>
    <row r="5" spans="1:27" ht="29.25" customHeight="1" thickBot="1" x14ac:dyDescent="0.2">
      <c r="A5" s="16"/>
      <c r="B5" s="7"/>
      <c r="C5" s="14" t="s">
        <v>3</v>
      </c>
      <c r="D5" s="14" t="s">
        <v>28</v>
      </c>
      <c r="E5" s="15"/>
      <c r="F5" s="14" t="s">
        <v>27</v>
      </c>
      <c r="G5" s="14"/>
      <c r="H5" s="18" t="s">
        <v>1</v>
      </c>
      <c r="I5" s="57" t="s">
        <v>2</v>
      </c>
      <c r="J5" s="57"/>
      <c r="K5" s="15"/>
      <c r="L5" s="18" t="s">
        <v>29</v>
      </c>
      <c r="M5" s="57" t="s">
        <v>2</v>
      </c>
      <c r="N5" s="58"/>
      <c r="O5" s="46"/>
      <c r="P5" s="46"/>
      <c r="Q5" s="46"/>
      <c r="R5" s="46"/>
      <c r="S5" s="46"/>
      <c r="T5" s="74"/>
      <c r="U5" s="74"/>
      <c r="V5" s="74"/>
      <c r="W5" s="8"/>
      <c r="X5" s="16"/>
    </row>
    <row r="6" spans="1:27" ht="13.5" customHeight="1" thickBot="1" x14ac:dyDescent="0.2">
      <c r="A6" s="16"/>
      <c r="B6" s="7"/>
      <c r="C6" s="2"/>
      <c r="D6" s="2"/>
      <c r="E6" s="39"/>
      <c r="F6" s="2"/>
      <c r="G6" s="2"/>
      <c r="H6" s="2"/>
      <c r="I6" s="2"/>
      <c r="J6" s="2"/>
      <c r="K6" s="2"/>
      <c r="L6" s="2"/>
      <c r="M6" s="2"/>
      <c r="N6" s="2"/>
      <c r="O6" s="2"/>
      <c r="P6" s="59" t="s">
        <v>19</v>
      </c>
      <c r="Q6" s="60"/>
      <c r="R6" s="61"/>
      <c r="S6" s="2"/>
      <c r="T6" s="70"/>
      <c r="U6" s="70"/>
      <c r="V6" s="70"/>
      <c r="W6" s="8"/>
      <c r="X6" s="16"/>
    </row>
    <row r="7" spans="1:27" ht="30" customHeight="1" thickBot="1" x14ac:dyDescent="0.2">
      <c r="A7" s="16"/>
      <c r="B7" s="7"/>
      <c r="C7" s="2">
        <v>480</v>
      </c>
      <c r="D7" s="13">
        <v>25</v>
      </c>
      <c r="E7" s="40">
        <f>MOD(F7,2)</f>
        <v>0</v>
      </c>
      <c r="F7" s="45"/>
      <c r="G7" s="42">
        <f>IF(E7=0,F7-E7,F7-E7-2)</f>
        <v>0</v>
      </c>
      <c r="H7" s="17" t="s">
        <v>4</v>
      </c>
      <c r="I7" s="48">
        <f>ROUNDDOWN(G7/C7,0)</f>
        <v>0</v>
      </c>
      <c r="J7" s="49" t="s">
        <v>0</v>
      </c>
      <c r="K7" s="2"/>
      <c r="L7" s="17" t="str">
        <f>IF((G7-C7*I7)&lt;=0,"","FT25-" &amp; (G7-C7*I7) &amp; "J")</f>
        <v/>
      </c>
      <c r="M7" s="48" t="str">
        <f>IF((G7-C7*I7)&lt;=0,"",1)</f>
        <v/>
      </c>
      <c r="N7" s="49" t="s">
        <v>0</v>
      </c>
      <c r="O7" s="12"/>
      <c r="P7" s="71" t="s">
        <v>23</v>
      </c>
      <c r="Q7" s="71"/>
      <c r="R7" s="71"/>
      <c r="S7" s="12"/>
      <c r="T7" s="72"/>
      <c r="U7" s="72"/>
      <c r="V7" s="72"/>
      <c r="W7" s="8"/>
      <c r="X7" s="16"/>
    </row>
    <row r="8" spans="1:27" ht="13.5" customHeight="1" thickBot="1" x14ac:dyDescent="0.2">
      <c r="A8" s="16"/>
      <c r="B8" s="7"/>
      <c r="C8" s="2"/>
      <c r="D8" s="3"/>
      <c r="E8" s="40"/>
      <c r="F8" s="2"/>
      <c r="G8" s="42"/>
      <c r="H8" s="17"/>
      <c r="I8" s="12"/>
      <c r="J8" s="12"/>
      <c r="K8" s="2"/>
      <c r="L8" s="38" t="str">
        <f>IF(G7&lt;0,"",IF(E7=1,"25-OL  1ｹ　25-JL　1ｹﾌﾟﾗｽ",""))</f>
        <v/>
      </c>
      <c r="M8" s="2"/>
      <c r="N8" s="2"/>
      <c r="O8" s="2"/>
      <c r="P8" s="47"/>
      <c r="Q8" s="47"/>
      <c r="R8" s="47"/>
      <c r="S8" s="2"/>
      <c r="T8" s="2"/>
      <c r="U8" s="2"/>
      <c r="V8" s="2"/>
      <c r="W8" s="8"/>
      <c r="X8" s="16"/>
      <c r="Z8"/>
    </row>
    <row r="9" spans="1:27" ht="30" customHeight="1" thickBot="1" x14ac:dyDescent="0.2">
      <c r="A9" s="16"/>
      <c r="B9" s="7"/>
      <c r="C9" s="2">
        <v>320</v>
      </c>
      <c r="D9" s="13">
        <v>35</v>
      </c>
      <c r="E9" s="40">
        <f>MOD(F9,2)</f>
        <v>0</v>
      </c>
      <c r="F9" s="45"/>
      <c r="G9" s="42">
        <f>F9-E9</f>
        <v>0</v>
      </c>
      <c r="H9" s="17" t="s">
        <v>5</v>
      </c>
      <c r="I9" s="48">
        <f>ROUNDDOWN(G9/C9,0)</f>
        <v>0</v>
      </c>
      <c r="J9" s="49" t="s">
        <v>0</v>
      </c>
      <c r="K9" s="2"/>
      <c r="L9" s="17" t="str">
        <f>IF((G9-C9*I9)=0,"","FT35-" &amp; (G9-C9*I9) &amp; "J")</f>
        <v/>
      </c>
      <c r="M9" s="48" t="str">
        <f>IF((G9-C9*I9)=0,"",1)</f>
        <v/>
      </c>
      <c r="N9" s="49" t="s">
        <v>0</v>
      </c>
      <c r="O9" s="12"/>
      <c r="P9" s="62" t="s">
        <v>20</v>
      </c>
      <c r="Q9" s="62"/>
      <c r="R9" s="62"/>
      <c r="S9" s="12"/>
      <c r="T9" s="73"/>
      <c r="U9" s="73"/>
      <c r="V9" s="73"/>
      <c r="W9" s="8"/>
      <c r="X9" s="16"/>
    </row>
    <row r="10" spans="1:27" ht="13.5" customHeight="1" thickBot="1" x14ac:dyDescent="0.2">
      <c r="A10" s="16"/>
      <c r="B10" s="7"/>
      <c r="C10" s="2"/>
      <c r="D10" s="3"/>
      <c r="E10" s="40"/>
      <c r="F10" s="2"/>
      <c r="G10" s="42"/>
      <c r="H10" s="17"/>
      <c r="I10" s="12"/>
      <c r="J10" s="12"/>
      <c r="K10" s="2"/>
      <c r="L10" s="38" t="str">
        <f>IF(G9=0,"",IF(E9=1,"35-OL  1ｹ　ﾌﾟﾗｽ",""))</f>
        <v/>
      </c>
      <c r="M10" s="2"/>
      <c r="N10" s="2"/>
      <c r="O10" s="2"/>
      <c r="P10" s="47"/>
      <c r="Q10" s="47"/>
      <c r="R10" s="47"/>
      <c r="S10" s="2"/>
      <c r="T10" s="2"/>
      <c r="U10" s="2"/>
      <c r="V10" s="2"/>
      <c r="W10" s="8"/>
      <c r="X10" s="16"/>
    </row>
    <row r="11" spans="1:27" ht="30" customHeight="1" thickBot="1" x14ac:dyDescent="0.2">
      <c r="A11" s="16"/>
      <c r="B11" s="7"/>
      <c r="C11" s="2">
        <v>240</v>
      </c>
      <c r="D11" s="13">
        <v>40</v>
      </c>
      <c r="E11" s="40">
        <f>MOD(F11,2)</f>
        <v>0</v>
      </c>
      <c r="F11" s="45"/>
      <c r="G11" s="42">
        <f>F11-E11</f>
        <v>0</v>
      </c>
      <c r="H11" s="17" t="s">
        <v>6</v>
      </c>
      <c r="I11" s="48">
        <f>ROUNDDOWN(G11/C11,0)</f>
        <v>0</v>
      </c>
      <c r="J11" s="49" t="s">
        <v>0</v>
      </c>
      <c r="K11" s="2"/>
      <c r="L11" s="17" t="str">
        <f>IF((G11-C11*I11)=0,"","FT40-" &amp; (G11-C11*I11) &amp; "J")</f>
        <v/>
      </c>
      <c r="M11" s="48" t="str">
        <f>IF((G11-C11*I11)=0,"",1)</f>
        <v/>
      </c>
      <c r="N11" s="49" t="s">
        <v>0</v>
      </c>
      <c r="O11" s="12"/>
      <c r="P11" s="62" t="s">
        <v>22</v>
      </c>
      <c r="Q11" s="62"/>
      <c r="R11" s="62"/>
      <c r="S11" s="12"/>
      <c r="T11" s="73"/>
      <c r="U11" s="73"/>
      <c r="V11" s="73"/>
      <c r="W11" s="8"/>
      <c r="X11" s="16"/>
      <c r="AA11"/>
    </row>
    <row r="12" spans="1:27" ht="13.5" customHeight="1" thickBot="1" x14ac:dyDescent="0.2">
      <c r="A12" s="16"/>
      <c r="B12" s="7"/>
      <c r="C12" s="2"/>
      <c r="D12" s="3"/>
      <c r="E12" s="40"/>
      <c r="F12" s="2"/>
      <c r="G12" s="42"/>
      <c r="H12" s="17"/>
      <c r="I12" s="12"/>
      <c r="J12" s="12"/>
      <c r="K12" s="2"/>
      <c r="L12" s="38" t="str">
        <f>IF(G11=0,"",IF(E11=1,"40-OL  1ｹ　ﾌﾟﾗｽ",""))</f>
        <v/>
      </c>
      <c r="M12" s="2"/>
      <c r="N12" s="2"/>
      <c r="O12" s="2"/>
      <c r="P12" s="47"/>
      <c r="Q12" s="47"/>
      <c r="R12" s="47"/>
      <c r="S12" s="2"/>
      <c r="T12" s="2"/>
      <c r="U12" s="2"/>
      <c r="V12" s="2"/>
      <c r="W12" s="8"/>
      <c r="X12" s="16"/>
    </row>
    <row r="13" spans="1:27" ht="30" customHeight="1" thickBot="1" x14ac:dyDescent="0.2">
      <c r="A13" s="16"/>
      <c r="B13" s="7"/>
      <c r="C13" s="2">
        <v>192</v>
      </c>
      <c r="D13" s="13">
        <v>50</v>
      </c>
      <c r="E13" s="40">
        <f>MOD(F13,2)</f>
        <v>0</v>
      </c>
      <c r="F13" s="45"/>
      <c r="G13" s="42">
        <f>F13-E13</f>
        <v>0</v>
      </c>
      <c r="H13" s="17" t="s">
        <v>7</v>
      </c>
      <c r="I13" s="48">
        <f>ROUNDDOWN(G13/C13,0)</f>
        <v>0</v>
      </c>
      <c r="J13" s="49" t="s">
        <v>0</v>
      </c>
      <c r="K13" s="2"/>
      <c r="L13" s="17" t="str">
        <f>IF((G13-C13*I13)=0,"","FT50-" &amp; (G13-C13*I13) &amp; "J")</f>
        <v/>
      </c>
      <c r="M13" s="48" t="str">
        <f>IF((G13-C13*I13)=0,"",1)</f>
        <v/>
      </c>
      <c r="N13" s="49" t="s">
        <v>0</v>
      </c>
      <c r="O13" s="12"/>
      <c r="P13" s="62" t="s">
        <v>21</v>
      </c>
      <c r="Q13" s="62"/>
      <c r="R13" s="62"/>
      <c r="S13" s="12"/>
      <c r="T13" s="73"/>
      <c r="U13" s="73"/>
      <c r="V13" s="73"/>
      <c r="W13" s="8"/>
      <c r="X13" s="16"/>
    </row>
    <row r="14" spans="1:27" ht="13.5" customHeight="1" thickBot="1" x14ac:dyDescent="0.2">
      <c r="A14" s="16"/>
      <c r="B14" s="7"/>
      <c r="C14" s="2"/>
      <c r="D14" s="3"/>
      <c r="E14" s="40"/>
      <c r="F14" s="2"/>
      <c r="G14" s="42"/>
      <c r="H14" s="17"/>
      <c r="I14" s="12"/>
      <c r="J14" s="12"/>
      <c r="K14" s="2"/>
      <c r="L14" s="38" t="str">
        <f>IF(G13=0,"",IF(E13=1,"50-OL  1ｹ　ﾌﾟﾗｽ",""))</f>
        <v/>
      </c>
      <c r="M14" s="2"/>
      <c r="N14" s="2"/>
      <c r="O14" s="2"/>
      <c r="P14" s="47"/>
      <c r="Q14" s="47"/>
      <c r="R14" s="47"/>
      <c r="S14" s="2"/>
      <c r="T14" s="2"/>
      <c r="U14" s="2"/>
      <c r="V14" s="2"/>
      <c r="W14" s="8"/>
      <c r="X14" s="16"/>
    </row>
    <row r="15" spans="1:27" ht="30" customHeight="1" thickBot="1" x14ac:dyDescent="0.2">
      <c r="A15" s="16"/>
      <c r="B15" s="7"/>
      <c r="C15" s="2">
        <v>160</v>
      </c>
      <c r="D15" s="13">
        <v>60</v>
      </c>
      <c r="E15" s="40">
        <f>MOD(F15,2)</f>
        <v>0</v>
      </c>
      <c r="F15" s="45"/>
      <c r="G15" s="42">
        <f>F15-E15</f>
        <v>0</v>
      </c>
      <c r="H15" s="17" t="s">
        <v>8</v>
      </c>
      <c r="I15" s="48">
        <f>ROUNDDOWN(G15/C15,0)</f>
        <v>0</v>
      </c>
      <c r="J15" s="49" t="s">
        <v>0</v>
      </c>
      <c r="K15" s="2"/>
      <c r="L15" s="17" t="str">
        <f>IF((G15-C15*I15)=0,"","FT60-" &amp; (G15-C15*I15) &amp; "J")</f>
        <v/>
      </c>
      <c r="M15" s="48" t="str">
        <f>IF((G15-C15*I15)=0,"",1)</f>
        <v/>
      </c>
      <c r="N15" s="49" t="s">
        <v>0</v>
      </c>
      <c r="O15" s="12"/>
      <c r="P15" s="62" t="s">
        <v>24</v>
      </c>
      <c r="Q15" s="62"/>
      <c r="R15" s="62"/>
      <c r="S15" s="12"/>
      <c r="T15" s="73"/>
      <c r="U15" s="73"/>
      <c r="V15" s="73"/>
      <c r="W15" s="8"/>
      <c r="X15" s="16"/>
    </row>
    <row r="16" spans="1:27" ht="13.5" customHeight="1" thickBot="1" x14ac:dyDescent="0.2">
      <c r="A16" s="16"/>
      <c r="B16" s="7"/>
      <c r="C16" s="2"/>
      <c r="D16" s="3"/>
      <c r="E16" s="40"/>
      <c r="F16" s="2"/>
      <c r="G16" s="42"/>
      <c r="H16" s="17"/>
      <c r="I16" s="12"/>
      <c r="J16" s="12"/>
      <c r="K16" s="2"/>
      <c r="L16" s="38" t="str">
        <f>IF(G15=0,"",IF(E15=1,"60-OL  1ｹ　ﾌﾟﾗｽ",""))</f>
        <v/>
      </c>
      <c r="M16" s="2"/>
      <c r="N16" s="2"/>
      <c r="O16" s="2"/>
      <c r="P16" s="47"/>
      <c r="Q16" s="47"/>
      <c r="R16" s="47"/>
      <c r="S16" s="2"/>
      <c r="T16" s="2"/>
      <c r="U16" s="2"/>
      <c r="V16" s="2"/>
      <c r="W16" s="8"/>
      <c r="X16" s="16"/>
    </row>
    <row r="17" spans="1:24" ht="30" customHeight="1" thickBot="1" x14ac:dyDescent="0.2">
      <c r="A17" s="16"/>
      <c r="B17" s="7"/>
      <c r="C17" s="2">
        <v>120</v>
      </c>
      <c r="D17" s="13">
        <v>80</v>
      </c>
      <c r="E17" s="40">
        <f>MOD(F17,2)</f>
        <v>0</v>
      </c>
      <c r="F17" s="45"/>
      <c r="G17" s="42">
        <f>F17-E17</f>
        <v>0</v>
      </c>
      <c r="H17" s="17" t="s">
        <v>9</v>
      </c>
      <c r="I17" s="48">
        <f>ROUNDDOWN(G17/C17,0)</f>
        <v>0</v>
      </c>
      <c r="J17" s="49" t="s">
        <v>0</v>
      </c>
      <c r="K17" s="2"/>
      <c r="L17" s="17" t="str">
        <f>IF((G17-C17*I17)=0,"","FT80-RP" &amp; (G17-C17*I17) &amp; "J")</f>
        <v/>
      </c>
      <c r="M17" s="48" t="str">
        <f>IF((G17-C17*I17)=0,"",1)</f>
        <v/>
      </c>
      <c r="N17" s="49" t="s">
        <v>0</v>
      </c>
      <c r="O17" s="12"/>
      <c r="P17" s="62" t="s">
        <v>25</v>
      </c>
      <c r="Q17" s="62"/>
      <c r="R17" s="62"/>
      <c r="S17" s="12"/>
      <c r="T17" s="73"/>
      <c r="U17" s="73"/>
      <c r="V17" s="73"/>
      <c r="W17" s="8"/>
      <c r="X17" s="16"/>
    </row>
    <row r="18" spans="1:24" ht="15.75" customHeight="1" x14ac:dyDescent="0.15">
      <c r="A18" s="16"/>
      <c r="B18" s="7"/>
      <c r="C18" s="2"/>
      <c r="D18" s="3"/>
      <c r="E18" s="41"/>
      <c r="F18" s="31"/>
      <c r="G18" s="2"/>
      <c r="H18" s="17"/>
      <c r="I18" s="19"/>
      <c r="J18" s="12"/>
      <c r="K18" s="2"/>
      <c r="L18" s="38" t="str">
        <f>IF(G17=0,"",IF(E17=1,"80-OL  1ｹ　ﾌﾟﾗｽ",""))</f>
        <v/>
      </c>
      <c r="M18" s="19"/>
      <c r="N18" s="12"/>
      <c r="O18" s="12"/>
      <c r="P18" s="12"/>
      <c r="Q18" s="12"/>
      <c r="R18" s="12"/>
      <c r="S18" s="12"/>
      <c r="T18" s="12"/>
      <c r="U18" s="12"/>
      <c r="V18" s="12"/>
      <c r="W18" s="8"/>
      <c r="X18" s="16"/>
    </row>
    <row r="19" spans="1:24" s="22" customFormat="1" ht="13.5" customHeight="1" x14ac:dyDescent="0.15">
      <c r="A19" s="20"/>
      <c r="B19" s="65" t="s">
        <v>10</v>
      </c>
      <c r="C19" s="66"/>
      <c r="D19" s="23"/>
      <c r="E19" s="23"/>
      <c r="F19" s="32"/>
      <c r="G19" s="24"/>
      <c r="H19" s="68" t="s">
        <v>30</v>
      </c>
      <c r="I19" s="69"/>
      <c r="J19" s="69"/>
      <c r="K19" s="69"/>
      <c r="L19" s="69"/>
      <c r="M19" s="69"/>
      <c r="N19" s="69"/>
      <c r="O19" s="43"/>
      <c r="P19" s="50"/>
      <c r="Q19" s="50"/>
      <c r="R19" s="50"/>
      <c r="S19" s="50"/>
      <c r="T19" s="50"/>
      <c r="U19" s="50"/>
      <c r="V19" s="50"/>
      <c r="W19" s="51"/>
      <c r="X19" s="21"/>
    </row>
    <row r="20" spans="1:24" s="22" customFormat="1" ht="13.5" customHeight="1" x14ac:dyDescent="0.15">
      <c r="A20" s="21"/>
      <c r="B20" s="55" t="s">
        <v>26</v>
      </c>
      <c r="C20" s="56"/>
      <c r="D20" s="23" t="s">
        <v>13</v>
      </c>
      <c r="E20" s="23"/>
      <c r="F20" s="33" t="s">
        <v>12</v>
      </c>
      <c r="G20" s="24"/>
      <c r="H20" s="67" t="s">
        <v>17</v>
      </c>
      <c r="I20" s="67"/>
      <c r="J20" s="67"/>
      <c r="K20" s="67"/>
      <c r="L20" s="67"/>
      <c r="M20" s="67"/>
      <c r="N20" s="29"/>
      <c r="O20" s="29"/>
      <c r="P20" s="52"/>
      <c r="Q20" s="53"/>
      <c r="R20" s="52"/>
      <c r="S20" s="52"/>
      <c r="T20" s="52"/>
      <c r="U20" s="52"/>
      <c r="V20" s="52"/>
      <c r="W20" s="51"/>
      <c r="X20" s="21"/>
    </row>
    <row r="21" spans="1:24" s="22" customFormat="1" ht="13.5" customHeight="1" x14ac:dyDescent="0.15">
      <c r="A21" s="21"/>
      <c r="B21" s="55" t="s">
        <v>26</v>
      </c>
      <c r="C21" s="56"/>
      <c r="D21" s="23" t="s">
        <v>15</v>
      </c>
      <c r="E21" s="23"/>
      <c r="F21" s="33" t="s">
        <v>16</v>
      </c>
      <c r="G21" s="24"/>
      <c r="H21" s="67" t="s">
        <v>18</v>
      </c>
      <c r="I21" s="67"/>
      <c r="J21" s="67"/>
      <c r="K21" s="67"/>
      <c r="L21" s="67"/>
      <c r="M21" s="67"/>
      <c r="N21" s="29"/>
      <c r="O21" s="29"/>
      <c r="P21" s="53"/>
      <c r="Q21" s="52"/>
      <c r="R21" s="52"/>
      <c r="S21" s="52"/>
      <c r="T21" s="52"/>
      <c r="U21" s="52"/>
      <c r="V21" s="52"/>
      <c r="W21" s="51"/>
      <c r="X21" s="21"/>
    </row>
    <row r="22" spans="1:24" s="22" customFormat="1" ht="13.5" customHeight="1" x14ac:dyDescent="0.15">
      <c r="A22" s="21"/>
      <c r="B22" s="30"/>
      <c r="C22" s="28"/>
      <c r="D22" s="23"/>
      <c r="E22" s="23"/>
      <c r="F22" s="34"/>
      <c r="G22" s="24"/>
      <c r="H22" s="25"/>
      <c r="I22" s="26"/>
      <c r="J22" s="27"/>
      <c r="K22" s="28"/>
      <c r="L22" s="75" t="s">
        <v>11</v>
      </c>
      <c r="M22" s="75"/>
      <c r="N22" s="75"/>
      <c r="O22" s="44"/>
      <c r="P22" s="54"/>
      <c r="Q22" s="53"/>
      <c r="R22" s="54"/>
      <c r="S22" s="54"/>
      <c r="T22" s="54"/>
      <c r="U22" s="54"/>
      <c r="V22" s="54"/>
      <c r="W22" s="51"/>
      <c r="X22" s="21"/>
    </row>
    <row r="23" spans="1:24" ht="5.25" customHeight="1" x14ac:dyDescent="0.15">
      <c r="A23" s="16"/>
      <c r="B23" s="9"/>
      <c r="C23" s="10"/>
      <c r="D23" s="10"/>
      <c r="E23" s="10"/>
      <c r="F23" s="35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1"/>
      <c r="X23" s="16"/>
    </row>
    <row r="24" spans="1:24" ht="3.75" customHeight="1" x14ac:dyDescent="0.15">
      <c r="A24" s="16"/>
      <c r="B24" s="16"/>
      <c r="C24" s="16"/>
      <c r="D24" s="16"/>
      <c r="E24" s="16"/>
      <c r="F24" s="3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x14ac:dyDescent="0.15">
      <c r="F25" s="37"/>
    </row>
    <row r="26" spans="1:24" x14ac:dyDescent="0.15">
      <c r="F26" s="37"/>
    </row>
  </sheetData>
  <sheetProtection password="CF2D" sheet="1"/>
  <mergeCells count="25">
    <mergeCell ref="B21:C21"/>
    <mergeCell ref="T5:V5"/>
    <mergeCell ref="L22:N22"/>
    <mergeCell ref="T9:V9"/>
    <mergeCell ref="P11:R11"/>
    <mergeCell ref="T11:V11"/>
    <mergeCell ref="P17:R17"/>
    <mergeCell ref="T17:V17"/>
    <mergeCell ref="P13:R13"/>
    <mergeCell ref="T13:V13"/>
    <mergeCell ref="H21:M21"/>
    <mergeCell ref="H20:M20"/>
    <mergeCell ref="H19:N19"/>
    <mergeCell ref="T6:V6"/>
    <mergeCell ref="P7:R7"/>
    <mergeCell ref="T7:V7"/>
    <mergeCell ref="P9:R9"/>
    <mergeCell ref="T15:V15"/>
    <mergeCell ref="B20:C20"/>
    <mergeCell ref="I5:J5"/>
    <mergeCell ref="M5:N5"/>
    <mergeCell ref="P6:R6"/>
    <mergeCell ref="P15:R15"/>
    <mergeCell ref="D3:M3"/>
    <mergeCell ref="B19:C19"/>
  </mergeCells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15</xdr:col>
                <xdr:colOff>19050</xdr:colOff>
                <xdr:row>1</xdr:row>
                <xdr:rowOff>28575</xdr:rowOff>
              </from>
              <to>
                <xdr:col>18</xdr:col>
                <xdr:colOff>0</xdr:colOff>
                <xdr:row>4</xdr:row>
                <xdr:rowOff>295275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松井保彦</dc:creator>
  <cp:lastModifiedBy>大東 晃子</cp:lastModifiedBy>
  <cp:lastPrinted>2011-10-14T02:09:41Z</cp:lastPrinted>
  <dcterms:created xsi:type="dcterms:W3CDTF">2011-08-19T02:09:42Z</dcterms:created>
  <dcterms:modified xsi:type="dcterms:W3CDTF">2023-09-19T04:29:22Z</dcterms:modified>
</cp:coreProperties>
</file>